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Вывод" sheetId="1" state="visible" r:id="rId3"/>
    <sheet name="Проверка" sheetId="2" state="visible" r:id="rId4"/>
    <sheet name="Семантика" sheetId="3" state="visible" r:id="rId5"/>
    <sheet name="Источник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<sst xmlns="http://schemas.openxmlformats.org/spreadsheetml/2006/main" count="116" uniqueCount="82">
  <si>
    <t xml:space="preserve">Title и description для 5 будущих посадочных страниц ВайбАгента: бухгалтер, юрист, недвижимость, маркетолог, онлайн-школа</t>
  </si>
  <si>
    <t xml:space="preserve">Данные: Вордстат, вся Россия, показы за 30 дней, снято 17.10.2026 (наборы роликов этой ночи). Факты и цена: страница vibemarketolog.ru/app, сверено 17.10.2026.</t>
  </si>
  <si>
    <t xml:space="preserve">Предел длины: справка Яндекс Вебмастера числа знаков не задаёт. Про title сказано «длина заголовка ограничена шириной экрана устройства» и «не делайте title слишком длинным: в результатах поиска он может быть укорочен», про description - «длина описания ограничена шириной экрана». Числовой предел не выдуман.</t>
  </si>
  <si>
    <t xml:space="preserve">Что проверяет таблица (лист «Проверка», формулы): длину title и description в знаках, главный ключ в title, второй ключ в description, уникальность title и description, отличие description от title, бренд в конце title, цену в description. Это требования справки Яндекса: информативность, уникальность, ключи без повторов, бренд в начале или в конце через вертикальную черту, полезные сведения вроде цены, важное в начале.</t>
  </si>
  <si>
    <t xml:space="preserve">Если после запуска в Вебмастере (страница «Заголовки и описания») что-то окажется обрезано, то сокращаем с конца: важное стоит в начале.</t>
  </si>
  <si>
    <t xml:space="preserve">Страница</t>
  </si>
  <si>
    <t xml:space="preserve">Адрес будущей страницы</t>
  </si>
  <si>
    <t xml:space="preserve">Главный ключ</t>
  </si>
  <si>
    <t xml:space="preserve">Показов за 30 дней</t>
  </si>
  <si>
    <t xml:space="preserve">Title</t>
  </si>
  <si>
    <t xml:space="preserve">Знаков в title</t>
  </si>
  <si>
    <t xml:space="preserve">Description</t>
  </si>
  <si>
    <t xml:space="preserve">Знаков в description</t>
  </si>
  <si>
    <t xml:space="preserve">Главный ключ в title</t>
  </si>
  <si>
    <t xml:space="preserve">Второй ключ</t>
  </si>
  <si>
    <t xml:space="preserve">Второй ключ в description</t>
  </si>
  <si>
    <t xml:space="preserve">Title уникален</t>
  </si>
  <si>
    <t xml:space="preserve">Description уникален</t>
  </si>
  <si>
    <t xml:space="preserve">Description отличается от title</t>
  </si>
  <si>
    <t xml:space="preserve">Бренд в конце title</t>
  </si>
  <si>
    <t xml:space="preserve">Цена в description</t>
  </si>
  <si>
    <t xml:space="preserve">Итог</t>
  </si>
  <si>
    <t xml:space="preserve">Бухгалтер</t>
  </si>
  <si>
    <t xml:space="preserve">/buhgalter</t>
  </si>
  <si>
    <t xml:space="preserve">ии для бухгалтера</t>
  </si>
  <si>
    <t xml:space="preserve">ИИ для бухгалтера: первичка, счета в 1С, реестр платежей | ВайбАгент</t>
  </si>
  <si>
    <t xml:space="preserve">ИИ-агент для бухгалтера: первичка и счета через 1С, реестр платежей на согласование, долги клиентов, налоговый календарь. Платежи и подписи - только через человека. От 14 990 ₽ в месяц.</t>
  </si>
  <si>
    <t xml:space="preserve">ии агент для бухгалтера</t>
  </si>
  <si>
    <t xml:space="preserve">Юрист</t>
  </si>
  <si>
    <t xml:space="preserve">/yurist</t>
  </si>
  <si>
    <t xml:space="preserve">нейросеть для юристов</t>
  </si>
  <si>
    <t xml:space="preserve">Нейросеть для юристов: агент готовит договоры, акты и письма | ВайбАгент</t>
  </si>
  <si>
    <t xml:space="preserve">ИИ-агент для юриста: готовит договоры, акты и письма в вашем стиле, разбирает почту и пишет ответы. Отправка - после вашего «да», решения остаются за юристом. От 14 990 ₽ в месяц.</t>
  </si>
  <si>
    <t xml:space="preserve">ии агент для юриста</t>
  </si>
  <si>
    <t xml:space="preserve">Недвижимость</t>
  </si>
  <si>
    <t xml:space="preserve">/nedvizhimost</t>
  </si>
  <si>
    <t xml:space="preserve">ии для недвижимости</t>
  </si>
  <si>
    <t xml:space="preserve">ИИ для недвижимости: разбор звонков и забытые заявки | ВайбАгент</t>
  </si>
  <si>
    <t xml:space="preserve">ИИ для риелтора и агентства: разбирает все звонки, поднимает забытые заявки и застрявшие сделки, присылает сводку по менеджерам. Решения остаются за людьми. От 14 990 ₽ в месяц.</t>
  </si>
  <si>
    <t xml:space="preserve">ии для риелтора</t>
  </si>
  <si>
    <t xml:space="preserve">Маркетолог</t>
  </si>
  <si>
    <t xml:space="preserve">/marketolog</t>
  </si>
  <si>
    <t xml:space="preserve">ии для маркетолога</t>
  </si>
  <si>
    <t xml:space="preserve">ИИ для маркетолога: цена заявки по источникам и разбор бюджета | ВайбАгент</t>
  </si>
  <si>
    <t xml:space="preserve">ИИ-агент для маркетинга: ведёт Директ, ВКонтакте, Telegram и Авито, считает цену заявки по каждому источнику, каждое утро разбирает, где сгорает бюджет. От 14 990 ₽ в месяц.</t>
  </si>
  <si>
    <t xml:space="preserve">ии агент для маркетинга</t>
  </si>
  <si>
    <t xml:space="preserve">Онлайн-школа</t>
  </si>
  <si>
    <t xml:space="preserve">/onlayn-shkola</t>
  </si>
  <si>
    <t xml:space="preserve">ии для онлайн школы</t>
  </si>
  <si>
    <t xml:space="preserve">ИИ для онлайн-школы: звонки, реклама, соцсети и сводки | ВайбАгент</t>
  </si>
  <si>
    <t xml:space="preserve">ИИ-агент для онлайн-школы: разбирает звонки отдела продаж, считает цену заявки по рекламе, ведёт соцсети, разбирает отклики кураторов, готовит счета и сводки. От 14 990 ₽ в месяц.</t>
  </si>
  <si>
    <t xml:space="preserve">ии агент для онлайн школы</t>
  </si>
  <si>
    <t xml:space="preserve">Самый длинный title, знаков</t>
  </si>
  <si>
    <t xml:space="preserve">Самый короткий title, знаков</t>
  </si>
  <si>
    <t xml:space="preserve">Самый длинный description, знаков</t>
  </si>
  <si>
    <t xml:space="preserve">Самый короткий description, знаков</t>
  </si>
  <si>
    <t xml:space="preserve">Страниц в норме из 5</t>
  </si>
  <si>
    <t xml:space="preserve">Предел длины по справке Яндекс Вебмастера: числа нет (длина ограничена шириной экрана устройства). Предел не выдуман.</t>
  </si>
  <si>
    <t xml:space="preserve">Запрос</t>
  </si>
  <si>
    <t xml:space="preserve">Роль</t>
  </si>
  <si>
    <t xml:space="preserve">Откуда</t>
  </si>
  <si>
    <t xml:space="preserve">главный, в title</t>
  </si>
  <si>
    <t xml:space="preserve">Вордстат, вся Россия, снято 17.10.2026: набор ролика «Семантика: агент для бухгалтера»</t>
  </si>
  <si>
    <t xml:space="preserve">второй, в description</t>
  </si>
  <si>
    <t xml:space="preserve">Вордстат, вся Россия, снято 17.10.2026: ролик «Статья: нейросеть для юриста»</t>
  </si>
  <si>
    <t xml:space="preserve">Вордстат, вся Россия, снято 17.10.2026: ролик «Лендинг: агентство недвижимости»</t>
  </si>
  <si>
    <t xml:space="preserve">Вордстат, вся Россия, снято 17.10.2026: ролик «Посадочная: агент для маркетолога»</t>
  </si>
  <si>
    <t xml:space="preserve">Вордстат, вся Россия, снято 17.10.2026: ролик «Посадочная: агент для онлайн-школы»</t>
  </si>
  <si>
    <t xml:space="preserve">не снято</t>
  </si>
  <si>
    <t xml:space="preserve">спрос не замерен: каждый запрос в Вордстате платный</t>
  </si>
  <si>
    <t xml:space="preserve">Источник</t>
  </si>
  <si>
    <t xml:space="preserve">Адрес</t>
  </si>
  <si>
    <t xml:space="preserve">Справка Яндекс Вебмастера: Как правильно написать title (длина ограничена шириной экрана; не делать слишком длинным; бренд в начале или в конце; без повторов ключей), проверено 17.10.2026</t>
  </si>
  <si>
    <t xml:space="preserve">https://yandex.ru/support/webmaster/ru/search-results/title</t>
  </si>
  <si>
    <t xml:space="preserve">Справка Яндекс Вебмастера: Как правильно составить description (длина ограничена шириной экрана; уникальное для каждой страницы; отличается от title; полезные сведения, например цена; важное в начале), проверено 17.10.2026</t>
  </si>
  <si>
    <t xml:space="preserve">https://yandex.ru/support/webmaster/ru/indexing-options/description</t>
  </si>
  <si>
    <t xml:space="preserve">Справка Яндекс Вебмастера: Заголовок и описание (из чего формируется сниппет), проверено 17.10.2026</t>
  </si>
  <si>
    <t xml:space="preserve">https://yandex.ru/support/webmaster/ru/search-results/title-and-description</t>
  </si>
  <si>
    <t xml:space="preserve">Страница ВайбАгента: роли, цена, ступени, проверено 17.10.2026</t>
  </si>
  <si>
    <t xml:space="preserve">https://vibemarketolog.ru/app</t>
  </si>
  <si>
    <t xml:space="preserve">Вордстат: показы за 30 дней, вся Россия, снято 17.10.2026 (наборы роликов о бухгалтере, юристе, недвижимости, маркетологе и онлайн-школе)</t>
  </si>
  <si>
    <t xml:space="preserve">https://wordstat.yandex.ru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</si>
</sst>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\ 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EE"/>
      </left>
      <right style="thin">
        <color rgb="FFD9D2EE"/>
      </right>
      <top style="thin">
        <color rgb="FFD9D2EE"/>
      </top>
      <bottom style="thin">
        <color rgb="FFD9D2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C3AE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30"/>
  </cols>
  <sheetData>
    <row r="1" customFormat="false" ht="33.75" hidden="false" customHeight="tru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</row>
    <row r="3" customFormat="false" ht="79.5" hidden="false" customHeight="true" outlineLevel="0" collapsed="false">
      <c r="A3" s="2" t="s">
        <v>2</v>
      </c>
    </row>
    <row r="4" customFormat="false" ht="79.5" hidden="false" customHeight="true" outlineLevel="0" collapsed="false">
      <c r="A4" s="2" t="s">
        <v>3</v>
      </c>
    </row>
    <row r="5" customFormat="false" ht="33.75" hidden="false" customHeight="true" outlineLevel="0" collapsed="false">
      <c r="A5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4" min="4" style="0" width="12"/>
    <col collapsed="false" customWidth="true" hidden="false" outlineLevel="0" max="5" min="5" style="0" width="52"/>
    <col collapsed="false" customWidth="true" hidden="false" outlineLevel="0" max="6" min="6" style="0" width="10"/>
    <col collapsed="false" customWidth="true" hidden="false" outlineLevel="0" max="7" min="7" style="0" width="70"/>
    <col collapsed="false" customWidth="true" hidden="false" outlineLevel="0" max="9" min="8" style="0" width="12"/>
    <col collapsed="false" customWidth="true" hidden="false" outlineLevel="0" max="10" min="10" style="0" width="26"/>
    <col collapsed="false" customWidth="true" hidden="false" outlineLevel="0" max="11" min="11" style="0" width="14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14"/>
    <col collapsed="false" customWidth="true" hidden="false" outlineLevel="0" max="17" min="15" style="0" width="11"/>
  </cols>
  <sheetData>
    <row r="1" customFormat="false" ht="41.7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3" t="s">
        <v>20</v>
      </c>
      <c r="Q1" s="3" t="s">
        <v>21</v>
      </c>
    </row>
    <row r="2" customFormat="false" ht="78" hidden="false" customHeight="true" outlineLevel="0" collapsed="false">
      <c r="A2" s="4" t="s">
        <v>22</v>
      </c>
      <c r="B2" s="4" t="s">
        <v>23</v>
      </c>
      <c r="C2" s="4" t="s">
        <v>24</v>
      </c>
      <c r="D2" s="5" t="n">
        <v>1876</v>
      </c>
      <c r="E2" s="4" t="s">
        <v>25</v>
      </c>
      <c r="F2" s="4" t="n">
        <f aca="false">LEN(E2)</f>
        <v>68</v>
      </c>
      <c r="G2" s="4" t="s">
        <v>26</v>
      </c>
      <c r="H2" s="4" t="n">
        <f aca="false">LEN(G2)</f>
        <v>185</v>
      </c>
      <c r="I2" s="4" t="str">
        <f aca="false">IF(ISNUMBER(SEARCH(C2,SUBSTITUTE(E2,"-"," "))),"да","нет")</f>
        <v>да</v>
      </c>
      <c r="J2" s="4" t="s">
        <v>27</v>
      </c>
      <c r="K2" s="4" t="str">
        <f aca="false">IF(ISNUMBER(SEARCH(J2,SUBSTITUTE(G2,"-"," "))),"да","нет")</f>
        <v>да</v>
      </c>
      <c r="L2" s="4" t="str">
        <f aca="false">IF(COUNTIF($E$2:$E$6,E2)=1,"да","нет")</f>
        <v>да</v>
      </c>
      <c r="M2" s="4" t="str">
        <f aca="false">IF(COUNTIF($G$2:$G$6,G2)=1,"да","нет")</f>
        <v>да</v>
      </c>
      <c r="N2" s="4" t="str">
        <f aca="false">IF(EXACT(E2,G2),"нет","да")</f>
        <v>да</v>
      </c>
      <c r="O2" s="4" t="str">
        <f aca="false">IF(RIGHT(E2,9)="ВайбАгент","да","нет")</f>
        <v>да</v>
      </c>
      <c r="P2" s="4" t="str">
        <f aca="false">IF(ISNUMBER(SEARCH("14 990",G2)),"да","нет")</f>
        <v>да</v>
      </c>
      <c r="Q2" s="4" t="str">
        <f aca="false">IF(AND(I2="да",K2="да",L2="да",M2="да",N2="да",O2="да",P2="да"),"в норме","проверить")</f>
        <v>в норме</v>
      </c>
    </row>
    <row r="3" customFormat="false" ht="78" hidden="false" customHeight="true" outlineLevel="0" collapsed="false">
      <c r="A3" s="4" t="s">
        <v>28</v>
      </c>
      <c r="B3" s="4" t="s">
        <v>29</v>
      </c>
      <c r="C3" s="4" t="s">
        <v>30</v>
      </c>
      <c r="D3" s="5" t="n">
        <v>5172</v>
      </c>
      <c r="E3" s="4" t="s">
        <v>31</v>
      </c>
      <c r="F3" s="4" t="n">
        <f aca="false">LEN(E3)</f>
        <v>72</v>
      </c>
      <c r="G3" s="4" t="s">
        <v>32</v>
      </c>
      <c r="H3" s="4" t="n">
        <f aca="false">LEN(G3)</f>
        <v>179</v>
      </c>
      <c r="I3" s="4" t="str">
        <f aca="false">IF(ISNUMBER(SEARCH(C3,SUBSTITUTE(E3,"-"," "))),"да","нет")</f>
        <v>да</v>
      </c>
      <c r="J3" s="4" t="s">
        <v>33</v>
      </c>
      <c r="K3" s="4" t="str">
        <f aca="false">IF(ISNUMBER(SEARCH(J3,SUBSTITUTE(G3,"-"," "))),"да","нет")</f>
        <v>да</v>
      </c>
      <c r="L3" s="4" t="str">
        <f aca="false">IF(COUNTIF($E$2:$E$6,E3)=1,"да","нет")</f>
        <v>да</v>
      </c>
      <c r="M3" s="4" t="str">
        <f aca="false">IF(COUNTIF($G$2:$G$6,G3)=1,"да","нет")</f>
        <v>да</v>
      </c>
      <c r="N3" s="4" t="str">
        <f aca="false">IF(EXACT(E3,G3),"нет","да")</f>
        <v>да</v>
      </c>
      <c r="O3" s="4" t="str">
        <f aca="false">IF(RIGHT(E3,9)="ВайбАгент","да","нет")</f>
        <v>да</v>
      </c>
      <c r="P3" s="4" t="str">
        <f aca="false">IF(ISNUMBER(SEARCH("14 990",G3)),"да","нет")</f>
        <v>да</v>
      </c>
      <c r="Q3" s="4" t="str">
        <f aca="false">IF(AND(I3="да",K3="да",L3="да",M3="да",N3="да",O3="да",P3="да"),"в норме","проверить")</f>
        <v>в норме</v>
      </c>
    </row>
    <row r="4" customFormat="false" ht="78" hidden="false" customHeight="true" outlineLevel="0" collapsed="false">
      <c r="A4" s="4" t="s">
        <v>34</v>
      </c>
      <c r="B4" s="4" t="s">
        <v>35</v>
      </c>
      <c r="C4" s="4" t="s">
        <v>36</v>
      </c>
      <c r="D4" s="5" t="n">
        <v>415</v>
      </c>
      <c r="E4" s="4" t="s">
        <v>37</v>
      </c>
      <c r="F4" s="4" t="n">
        <f aca="false">LEN(E4)</f>
        <v>64</v>
      </c>
      <c r="G4" s="4" t="s">
        <v>38</v>
      </c>
      <c r="H4" s="4" t="n">
        <f aca="false">LEN(G4)</f>
        <v>177</v>
      </c>
      <c r="I4" s="4" t="str">
        <f aca="false">IF(ISNUMBER(SEARCH(C4,SUBSTITUTE(E4,"-"," "))),"да","нет")</f>
        <v>да</v>
      </c>
      <c r="J4" s="4" t="s">
        <v>39</v>
      </c>
      <c r="K4" s="4" t="str">
        <f aca="false">IF(ISNUMBER(SEARCH(J4,SUBSTITUTE(G4,"-"," "))),"да","нет")</f>
        <v>да</v>
      </c>
      <c r="L4" s="4" t="str">
        <f aca="false">IF(COUNTIF($E$2:$E$6,E4)=1,"да","нет")</f>
        <v>да</v>
      </c>
      <c r="M4" s="4" t="str">
        <f aca="false">IF(COUNTIF($G$2:$G$6,G4)=1,"да","нет")</f>
        <v>да</v>
      </c>
      <c r="N4" s="4" t="str">
        <f aca="false">IF(EXACT(E4,G4),"нет","да")</f>
        <v>да</v>
      </c>
      <c r="O4" s="4" t="str">
        <f aca="false">IF(RIGHT(E4,9)="ВайбАгент","да","нет")</f>
        <v>да</v>
      </c>
      <c r="P4" s="4" t="str">
        <f aca="false">IF(ISNUMBER(SEARCH("14 990",G4)),"да","нет")</f>
        <v>да</v>
      </c>
      <c r="Q4" s="4" t="str">
        <f aca="false">IF(AND(I4="да",K4="да",L4="да",M4="да",N4="да",O4="да",P4="да"),"в норме","проверить")</f>
        <v>в норме</v>
      </c>
    </row>
    <row r="5" customFormat="false" ht="78" hidden="false" customHeight="true" outlineLevel="0" collapsed="false">
      <c r="A5" s="4" t="s">
        <v>40</v>
      </c>
      <c r="B5" s="4" t="s">
        <v>41</v>
      </c>
      <c r="C5" s="4" t="s">
        <v>42</v>
      </c>
      <c r="D5" s="5" t="n">
        <v>397</v>
      </c>
      <c r="E5" s="4" t="s">
        <v>43</v>
      </c>
      <c r="F5" s="4" t="n">
        <f aca="false">LEN(E5)</f>
        <v>74</v>
      </c>
      <c r="G5" s="4" t="s">
        <v>44</v>
      </c>
      <c r="H5" s="4" t="n">
        <f aca="false">LEN(G5)</f>
        <v>173</v>
      </c>
      <c r="I5" s="4" t="str">
        <f aca="false">IF(ISNUMBER(SEARCH(C5,SUBSTITUTE(E5,"-"," "))),"да","нет")</f>
        <v>да</v>
      </c>
      <c r="J5" s="4" t="s">
        <v>45</v>
      </c>
      <c r="K5" s="4" t="str">
        <f aca="false">IF(ISNUMBER(SEARCH(J5,SUBSTITUTE(G5,"-"," "))),"да","нет")</f>
        <v>да</v>
      </c>
      <c r="L5" s="4" t="str">
        <f aca="false">IF(COUNTIF($E$2:$E$6,E5)=1,"да","нет")</f>
        <v>да</v>
      </c>
      <c r="M5" s="4" t="str">
        <f aca="false">IF(COUNTIF($G$2:$G$6,G5)=1,"да","нет")</f>
        <v>да</v>
      </c>
      <c r="N5" s="4" t="str">
        <f aca="false">IF(EXACT(E5,G5),"нет","да")</f>
        <v>да</v>
      </c>
      <c r="O5" s="4" t="str">
        <f aca="false">IF(RIGHT(E5,9)="ВайбАгент","да","нет")</f>
        <v>да</v>
      </c>
      <c r="P5" s="4" t="str">
        <f aca="false">IF(ISNUMBER(SEARCH("14 990",G5)),"да","нет")</f>
        <v>да</v>
      </c>
      <c r="Q5" s="4" t="str">
        <f aca="false">IF(AND(I5="да",K5="да",L5="да",M5="да",N5="да",O5="да",P5="да"),"в норме","проверить")</f>
        <v>в норме</v>
      </c>
    </row>
    <row r="6" customFormat="false" ht="78" hidden="false" customHeight="true" outlineLevel="0" collapsed="false">
      <c r="A6" s="4" t="s">
        <v>46</v>
      </c>
      <c r="B6" s="4" t="s">
        <v>47</v>
      </c>
      <c r="C6" s="4" t="s">
        <v>48</v>
      </c>
      <c r="D6" s="5" t="n">
        <v>132</v>
      </c>
      <c r="E6" s="4" t="s">
        <v>49</v>
      </c>
      <c r="F6" s="4" t="n">
        <f aca="false">LEN(E6)</f>
        <v>66</v>
      </c>
      <c r="G6" s="4" t="s">
        <v>50</v>
      </c>
      <c r="H6" s="4" t="n">
        <f aca="false">LEN(G6)</f>
        <v>179</v>
      </c>
      <c r="I6" s="4" t="str">
        <f aca="false">IF(ISNUMBER(SEARCH(C6,SUBSTITUTE(E6,"-"," "))),"да","нет")</f>
        <v>да</v>
      </c>
      <c r="J6" s="4" t="s">
        <v>51</v>
      </c>
      <c r="K6" s="4" t="str">
        <f aca="false">IF(ISNUMBER(SEARCH(J6,SUBSTITUTE(G6,"-"," "))),"да","нет")</f>
        <v>да</v>
      </c>
      <c r="L6" s="4" t="str">
        <f aca="false">IF(COUNTIF($E$2:$E$6,E6)=1,"да","нет")</f>
        <v>да</v>
      </c>
      <c r="M6" s="4" t="str">
        <f aca="false">IF(COUNTIF($G$2:$G$6,G6)=1,"да","нет")</f>
        <v>да</v>
      </c>
      <c r="N6" s="4" t="str">
        <f aca="false">IF(EXACT(E6,G6),"нет","да")</f>
        <v>да</v>
      </c>
      <c r="O6" s="4" t="str">
        <f aca="false">IF(RIGHT(E6,9)="ВайбАгент","да","нет")</f>
        <v>да</v>
      </c>
      <c r="P6" s="4" t="str">
        <f aca="false">IF(ISNUMBER(SEARCH("14 990",G6)),"да","нет")</f>
        <v>да</v>
      </c>
      <c r="Q6" s="4" t="str">
        <f aca="false">IF(AND(I6="да",K6="да",L6="да",M6="да",N6="да",O6="да",P6="да"),"в норме","проверить")</f>
        <v>в норме</v>
      </c>
    </row>
    <row r="8" customFormat="false" ht="15" hidden="false" customHeight="false" outlineLevel="0" collapsed="false">
      <c r="A8" s="6" t="s">
        <v>52</v>
      </c>
      <c r="F8" s="0" t="n">
        <f aca="false">MAX(F2:F6)</f>
        <v>74</v>
      </c>
    </row>
    <row r="9" customFormat="false" ht="15" hidden="false" customHeight="false" outlineLevel="0" collapsed="false">
      <c r="A9" s="6" t="s">
        <v>53</v>
      </c>
      <c r="F9" s="0" t="n">
        <f aca="false">MIN(F2:F6)</f>
        <v>64</v>
      </c>
    </row>
    <row r="10" customFormat="false" ht="15" hidden="false" customHeight="false" outlineLevel="0" collapsed="false">
      <c r="A10" s="6" t="s">
        <v>54</v>
      </c>
      <c r="H10" s="0" t="n">
        <f aca="false">MAX(H2:H6)</f>
        <v>185</v>
      </c>
    </row>
    <row r="11" customFormat="false" ht="15" hidden="false" customHeight="false" outlineLevel="0" collapsed="false">
      <c r="A11" s="6" t="s">
        <v>55</v>
      </c>
      <c r="H11" s="0" t="n">
        <f aca="false">MIN(H2:H6)</f>
        <v>173</v>
      </c>
    </row>
    <row r="12" customFormat="false" ht="15" hidden="false" customHeight="false" outlineLevel="0" collapsed="false">
      <c r="A12" s="6" t="s">
        <v>56</v>
      </c>
      <c r="Q12" s="0" t="n">
        <f aca="false">COUNTIF(Q2:Q6,"в норме")</f>
        <v>5</v>
      </c>
    </row>
    <row r="14" customFormat="false" ht="15" hidden="false" customHeight="false" outlineLevel="0" collapsed="false">
      <c r="A14" s="7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5" min="5" style="0" width="80"/>
  </cols>
  <sheetData>
    <row r="1" customFormat="false" ht="28.35" hidden="false" customHeight="false" outlineLevel="0" collapsed="false">
      <c r="A1" s="3" t="s">
        <v>5</v>
      </c>
      <c r="B1" s="3" t="s">
        <v>58</v>
      </c>
      <c r="C1" s="3" t="s">
        <v>59</v>
      </c>
      <c r="D1" s="3" t="s">
        <v>8</v>
      </c>
      <c r="E1" s="3" t="s">
        <v>60</v>
      </c>
    </row>
    <row r="2" customFormat="false" ht="15" hidden="false" customHeight="false" outlineLevel="0" collapsed="false">
      <c r="A2" s="0" t="s">
        <v>22</v>
      </c>
      <c r="B2" s="0" t="s">
        <v>24</v>
      </c>
      <c r="C2" s="0" t="s">
        <v>61</v>
      </c>
      <c r="D2" s="0" t="n">
        <v>1876</v>
      </c>
      <c r="E2" s="0" t="s">
        <v>62</v>
      </c>
    </row>
    <row r="3" customFormat="false" ht="15" hidden="false" customHeight="false" outlineLevel="0" collapsed="false">
      <c r="A3" s="0" t="s">
        <v>22</v>
      </c>
      <c r="B3" s="0" t="s">
        <v>27</v>
      </c>
      <c r="C3" s="0" t="s">
        <v>63</v>
      </c>
      <c r="D3" s="0" t="n">
        <v>61</v>
      </c>
      <c r="E3" s="0" t="s">
        <v>62</v>
      </c>
    </row>
    <row r="4" customFormat="false" ht="15" hidden="false" customHeight="false" outlineLevel="0" collapsed="false">
      <c r="A4" s="0" t="s">
        <v>28</v>
      </c>
      <c r="B4" s="0" t="s">
        <v>30</v>
      </c>
      <c r="C4" s="0" t="s">
        <v>61</v>
      </c>
      <c r="D4" s="0" t="n">
        <v>5172</v>
      </c>
      <c r="E4" s="0" t="s">
        <v>64</v>
      </c>
    </row>
    <row r="5" customFormat="false" ht="15" hidden="false" customHeight="false" outlineLevel="0" collapsed="false">
      <c r="A5" s="0" t="s">
        <v>28</v>
      </c>
      <c r="B5" s="0" t="s">
        <v>33</v>
      </c>
      <c r="C5" s="0" t="s">
        <v>63</v>
      </c>
      <c r="D5" s="0" t="n">
        <v>146</v>
      </c>
      <c r="E5" s="0" t="s">
        <v>64</v>
      </c>
    </row>
    <row r="6" customFormat="false" ht="15" hidden="false" customHeight="false" outlineLevel="0" collapsed="false">
      <c r="A6" s="0" t="s">
        <v>34</v>
      </c>
      <c r="B6" s="0" t="s">
        <v>36</v>
      </c>
      <c r="C6" s="0" t="s">
        <v>61</v>
      </c>
      <c r="D6" s="0" t="n">
        <v>415</v>
      </c>
      <c r="E6" s="0" t="s">
        <v>65</v>
      </c>
    </row>
    <row r="7" customFormat="false" ht="15" hidden="false" customHeight="false" outlineLevel="0" collapsed="false">
      <c r="A7" s="0" t="s">
        <v>34</v>
      </c>
      <c r="B7" s="0" t="s">
        <v>39</v>
      </c>
      <c r="C7" s="0" t="s">
        <v>63</v>
      </c>
      <c r="D7" s="0" t="n">
        <v>128</v>
      </c>
      <c r="E7" s="0" t="s">
        <v>65</v>
      </c>
    </row>
    <row r="8" customFormat="false" ht="15" hidden="false" customHeight="false" outlineLevel="0" collapsed="false">
      <c r="A8" s="0" t="s">
        <v>40</v>
      </c>
      <c r="B8" s="0" t="s">
        <v>42</v>
      </c>
      <c r="C8" s="0" t="s">
        <v>61</v>
      </c>
      <c r="D8" s="0" t="n">
        <v>397</v>
      </c>
      <c r="E8" s="0" t="s">
        <v>66</v>
      </c>
    </row>
    <row r="9" customFormat="false" ht="15" hidden="false" customHeight="false" outlineLevel="0" collapsed="false">
      <c r="A9" s="0" t="s">
        <v>40</v>
      </c>
      <c r="B9" s="0" t="s">
        <v>45</v>
      </c>
      <c r="C9" s="0" t="s">
        <v>63</v>
      </c>
      <c r="D9" s="0" t="n">
        <v>61</v>
      </c>
      <c r="E9" s="0" t="s">
        <v>66</v>
      </c>
    </row>
    <row r="10" customFormat="false" ht="15" hidden="false" customHeight="false" outlineLevel="0" collapsed="false">
      <c r="A10" s="0" t="s">
        <v>46</v>
      </c>
      <c r="B10" s="0" t="s">
        <v>48</v>
      </c>
      <c r="C10" s="0" t="s">
        <v>61</v>
      </c>
      <c r="D10" s="0" t="n">
        <v>132</v>
      </c>
      <c r="E10" s="0" t="s">
        <v>67</v>
      </c>
    </row>
    <row r="11" customFormat="false" ht="15" hidden="false" customHeight="false" outlineLevel="0" collapsed="false">
      <c r="A11" s="0" t="s">
        <v>46</v>
      </c>
      <c r="B11" s="0" t="s">
        <v>51</v>
      </c>
      <c r="C11" s="0" t="s">
        <v>63</v>
      </c>
      <c r="D11" s="0" t="s">
        <v>68</v>
      </c>
      <c r="E11" s="0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20"/>
    <col collapsed="false" customWidth="true" hidden="false" outlineLevel="0" max="2" min="2" style="0" width="70"/>
  </cols>
  <sheetData>
    <row r="1" customFormat="false" ht="15" hidden="false" customHeight="false" outlineLevel="0" collapsed="false">
      <c r="A1" s="3" t="s">
        <v>70</v>
      </c>
      <c r="B1" s="3" t="s">
        <v>71</v>
      </c>
    </row>
    <row r="2" customFormat="false" ht="28.35" hidden="false" customHeight="false" outlineLevel="0" collapsed="false">
      <c r="A2" s="2" t="s">
        <v>72</v>
      </c>
      <c r="B2" s="2" t="s">
        <v>73</v>
      </c>
    </row>
    <row r="3" customFormat="false" ht="28.35" hidden="false" customHeight="false" outlineLevel="0" collapsed="false">
      <c r="A3" s="2" t="s">
        <v>74</v>
      </c>
      <c r="B3" s="2" t="s">
        <v>75</v>
      </c>
    </row>
    <row r="4" customFormat="false" ht="15" hidden="false" customHeight="false" outlineLevel="0" collapsed="false">
      <c r="A4" s="2" t="s">
        <v>76</v>
      </c>
      <c r="B4" s="2" t="s">
        <v>77</v>
      </c>
    </row>
    <row r="5" customFormat="false" ht="15" hidden="false" customHeight="false" outlineLevel="0" collapsed="false">
      <c r="A5" s="2" t="s">
        <v>78</v>
      </c>
      <c r="B5" s="2" t="s">
        <v>79</v>
      </c>
    </row>
    <row r="6" customFormat="false" ht="28.35" hidden="false" customHeight="false" outlineLevel="0" collapsed="false">
      <c r="A6" s="2" t="s">
        <v>80</v>
      </c>
      <c r="B6" s="2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2026-10-16T23:48:55Z</dcterms:created>
  <dc:creator>openpyxl</dc:creator>
  <dc:description/>
  <dc:language>en-US</dc:language>
  <cp:lastModifiedBy/>
  <dcterms:modified xsi:type="dcterms:W3CDTF">2026-10-16T23:48:55Z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