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Объявления" sheetId="1" state="visible" r:id="rId3"/>
    <sheet name="Ключи" sheetId="2" state="visible" r:id="rId4"/>
    <sheet name="Проверка по справке" sheetId="3" state="visible" r:id="rId5"/>
    <sheet name="Источники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<sst xmlns="http://schemas.openxmlformats.org/spreadsheetml/2006/main" count="170" uniqueCount="125">
  <si>
    <t xml:space="preserve">Объявления Яндекс Директа: ресторан и кафе, автосервис, кадровик и подбор персонала</t>
  </si>
  <si>
    <t xml:space="preserve">Лимиты из справки Директа «Заголовок и текст», сверено 17.10.2026: заголовок до 56 знаков (с пробелами и знаками препинания), слово до 22; текст до 81 знака и до 15 знаков препинания, слово до 23. Жёлтые ячейки - лимиты, формулы ниже считают длину по ним.</t>
  </si>
  <si>
    <t xml:space="preserve">Лимит по справке:</t>
  </si>
  <si>
    <t xml:space="preserve">№</t>
  </si>
  <si>
    <t xml:space="preserve">Ниша</t>
  </si>
  <si>
    <t xml:space="preserve">Ключевая фраза</t>
  </si>
  <si>
    <t xml:space="preserve">Показов за месяц (Вордстат, 17.10.2026)</t>
  </si>
  <si>
    <t xml:space="preserve">Заголовок</t>
  </si>
  <si>
    <t xml:space="preserve">Знаков в заголовке</t>
  </si>
  <si>
    <t xml:space="preserve">Текст</t>
  </si>
  <si>
    <t xml:space="preserve">Знаков в тексте</t>
  </si>
  <si>
    <t xml:space="preserve">Знаков препинания в тексте</t>
  </si>
  <si>
    <t xml:space="preserve">Самое длинное слово в заголовке</t>
  </si>
  <si>
    <t xml:space="preserve">Самое длинное слово в тексте</t>
  </si>
  <si>
    <t xml:space="preserve">Проверка</t>
  </si>
  <si>
    <t xml:space="preserve">Чем подтверждено на странице /app</t>
  </si>
  <si>
    <t xml:space="preserve">Запас в заголовке</t>
  </si>
  <si>
    <t xml:space="preserve">Запас в тексте</t>
  </si>
  <si>
    <t xml:space="preserve">Ресторан и кафе</t>
  </si>
  <si>
    <t xml:space="preserve">ии для ресторана</t>
  </si>
  <si>
    <t xml:space="preserve">ИИ для ресторана: цена заявки по каждому источнику</t>
  </si>
  <si>
    <t xml:space="preserve">Агент считает её каждое утро. Приложение бесплатное, агент от 14 990 ₽ в месяц</t>
  </si>
  <si>
    <t xml:space="preserve">Роль «Маркетолог и аналитик»: «Считает цену заявки по каждому источнику, каждое утро»; «Приложения бесплатные»; «от 14 990 ₽ в месяц».</t>
  </si>
  <si>
    <t xml:space="preserve">ИИ для ресторана: каждый отклик на вакансию разобран</t>
  </si>
  <si>
    <t xml:space="preserve">Разбор по вашим требованиям, лучших - на встречу. Агент от 14 990 ₽ в месяц</t>
  </si>
  <si>
    <t xml:space="preserve">Роль «Подбор людей»: «Разбирает каждый отклик по вашим требованиям… приглашает лучших на встречу»; «от 14 990 ₽ в месяц».</t>
  </si>
  <si>
    <t xml:space="preserve">Автосервис</t>
  </si>
  <si>
    <t xml:space="preserve">ии для автосервиса</t>
  </si>
  <si>
    <t xml:space="preserve">ИИ для автосервиса: разбирает все звонки</t>
  </si>
  <si>
    <t xml:space="preserve">Не два из сотни, а все. Поднимает забытые заявки. Агент от 14 990 ₽ в месяц</t>
  </si>
  <si>
    <t xml:space="preserve">Роль «Помощник руководителя продаж»: «Разбирает все звонки, а не два из сотни. Поднимает забытые заявки и застрявшие сделки»; «от 14 990 ₽ в месяц».</t>
  </si>
  <si>
    <t xml:space="preserve">ИИ для автосервиса: разбор рекламы каждое утро</t>
  </si>
  <si>
    <t xml:space="preserve">Цена заявки по каждому источнику. Приложение бесплатное, подключим за 24 часа</t>
  </si>
  <si>
    <t xml:space="preserve">Роль «Маркетолог и аналитик»: «Считает цену заявки по каждому источнику, каждое утро - разбор, где сгорает бюджет»; «Приложения бесплатные»; «в течение 24 часов».</t>
  </si>
  <si>
    <t xml:space="preserve">Кадровик и подбор персонала</t>
  </si>
  <si>
    <t xml:space="preserve">ии в подборе персонала</t>
  </si>
  <si>
    <t xml:space="preserve">ИИ в подборе персонала: каждый отклик разобран</t>
  </si>
  <si>
    <t xml:space="preserve">Проверяет тестовые по шкале от 0 до 100. Агент от 14 990 ₽ в месяц</t>
  </si>
  <si>
    <t xml:space="preserve">Роль «Подбор людей»: «Разбирает каждый отклик по вашим требованиям, проверяет тестовые по шкале от 0 до 100»; «от 14 990 ₽ в месяц».</t>
  </si>
  <si>
    <t xml:space="preserve">ии для hr</t>
  </si>
  <si>
    <t xml:space="preserve">ИИ для кадровика: приглашает лучших на встречу</t>
  </si>
  <si>
    <t xml:space="preserve">Приглашения уходят после вашего «да». От 14 990 ₽ в месяц, подключим за 24 часа</t>
  </si>
  <si>
    <t xml:space="preserve">Роль «Подбор людей»: «приглашает лучших на встречу»; «отправка документов наружу - только через человека»; ступень «Помощник»: «Наружу уходит только после вашего «да»»; «в течение 24 часов».</t>
  </si>
  <si>
    <t xml:space="preserve">Итог проверки:</t>
  </si>
  <si>
    <t xml:space="preserve">Самый длинный заголовок, знаков</t>
  </si>
  <si>
    <t xml:space="preserve">Самый длинный текст, знаков</t>
  </si>
  <si>
    <t xml:space="preserve">Больше всего знаков препинания в тексте</t>
  </si>
  <si>
    <t xml:space="preserve">Страница перехода для всех шести: https://vibemarketolog.ru/app (цена, срок подключения, роли и ступени - на ней).</t>
  </si>
  <si>
    <t xml:space="preserve">Знаки препинания считаются широко: . , : ; ! ? - ( ) « ». Слова заглавными буквами - только «ИИ» (общепринятая аббревиатура). Превосходных степеней, контактов и обещаний результата в текстах нет.</t>
  </si>
  <si>
    <t xml:space="preserve">Ключевые фразы объявлений и их спрос</t>
  </si>
  <si>
    <t xml:space="preserve">Показы по Вордстату, вся Россия, все устройства, снято 17.10.2026: это ключи, на которых строились страницы-основы для трёх ниш. Новых запросов в Вордстат для этой задачи не делалось.</t>
  </si>
  <si>
    <t xml:space="preserve">Показов</t>
  </si>
  <si>
    <t xml:space="preserve">Период</t>
  </si>
  <si>
    <t xml:space="preserve">Где использована</t>
  </si>
  <si>
    <t xml:space="preserve">Источник и дата</t>
  </si>
  <si>
    <t xml:space="preserve">30 дней</t>
  </si>
  <si>
    <t xml:space="preserve">Объявления 1 и 2</t>
  </si>
  <si>
    <t xml:space="preserve">Вордстат, вся Россия, 17.10.2026</t>
  </si>
  <si>
    <t xml:space="preserve">ии для создания меню ресторана</t>
  </si>
  <si>
    <t xml:space="preserve">Не взята: 20 показов в месяц, группа не наберёт показов</t>
  </si>
  <si>
    <t xml:space="preserve">ии решения для закупок в ресторанах</t>
  </si>
  <si>
    <t xml:space="preserve">Не взята: 16 показов в месяц, группа не наберёт показов</t>
  </si>
  <si>
    <t xml:space="preserve">Объявления 3 и 4</t>
  </si>
  <si>
    <t xml:space="preserve">все запросы со словами «ии» и «автосервис» вместе</t>
  </si>
  <si>
    <t xml:space="preserve">Не ключ: общий объём ниши, остальные запросы до 7 показов</t>
  </si>
  <si>
    <t xml:space="preserve">Объявление 5</t>
  </si>
  <si>
    <t xml:space="preserve">сентябрь 2026 (последний полный месяц)</t>
  </si>
  <si>
    <t xml:space="preserve">Объявление 6 (в тексте объявления слово «hr» заменено на «кадровик»)</t>
  </si>
  <si>
    <t xml:space="preserve">Вордстат, вся Россия, помесячная динамика, 17.10.2026</t>
  </si>
  <si>
    <t xml:space="preserve">все запросы со словами «ии» и «подбор персонала» вместе</t>
  </si>
  <si>
    <t xml:space="preserve">Не ключ: общий объём ниши</t>
  </si>
  <si>
    <t xml:space="preserve">Итого спрос на ключи, взятые в объявления (без повторов): </t>
  </si>
  <si>
    <t xml:space="preserve">Общие минус-слова на кампании (расчёт по Вордстату, фраза «ии агент», 17.10.2026): создать, создание, программирование, как сделать, архитектура. Минус-слова по нишам - после первой недели показов, по отчёту поисковых запросов.</t>
  </si>
  <si>
    <t xml:space="preserve">Что сказано в справке Директа и как это соблюдено</t>
  </si>
  <si>
    <t xml:space="preserve">Правило</t>
  </si>
  <si>
    <t xml:space="preserve">Что сказано в справке</t>
  </si>
  <si>
    <t xml:space="preserve">Источник (снято 17.10.2026)</t>
  </si>
  <si>
    <t xml:space="preserve">Как соблюдено</t>
  </si>
  <si>
    <t xml:space="preserve">Длина заголовка</t>
  </si>
  <si>
    <t xml:space="preserve">Заголовок - 56 знаков (включая пробелы и знаки препинания), одно слово не более 22 символов.</t>
  </si>
  <si>
    <t xml:space="preserve">Справка Директа, «Заголовок и текст»: https://yandex.ru/support/direct/ru/efficiency/text-and-title</t>
  </si>
  <si>
    <t xml:space="preserve">Формулы на листе «Объявления»: колонки F и J, запас в колонке N.</t>
  </si>
  <si>
    <t xml:space="preserve">Длина текста</t>
  </si>
  <si>
    <t xml:space="preserve">Текст объявления - 81 символ и 15 знаков препинания, одно слово не более 23 знаков; текст может быть обрезан в зависимости от места показа.</t>
  </si>
  <si>
    <t xml:space="preserve">Формулы: колонки H, I, K, запас в колонке O. Главное стоит в первой половине текста: при обрезке не пропадёт.</t>
  </si>
  <si>
    <t xml:space="preserve">Ключевые фразы</t>
  </si>
  <si>
    <t xml:space="preserve">Ключевые фразы в заголовке и тексте выделяются полужирным шрифтом и увеличивают отклик.</t>
  </si>
  <si>
    <t xml:space="preserve">Ключ или его слова стоят в заголовке каждого объявления.</t>
  </si>
  <si>
    <t xml:space="preserve">Цена в тексте</t>
  </si>
  <si>
    <t xml:space="preserve">Стоимость товара или услуги обозначит ценовой сегмент и исключит нецелевые клики.</t>
  </si>
  <si>
    <t xml:space="preserve">В пяти из шести объявлений указано «от 14 990 ₽ в месяц» (цена со страницы /app).</t>
  </si>
  <si>
    <t xml:space="preserve">Достоверность</t>
  </si>
  <si>
    <t xml:space="preserve">Информация в объявлении должна быть достоверной и подтверждаться на сайте; страница перехода соответствует тексту объявления.</t>
  </si>
  <si>
    <t xml:space="preserve">Справка Директа, «Заголовок и текст»: https://yandex.ru/support/direct/ru/efficiency/text-and-title; Справка Директа, «Как правильно оформить объявление»: https://yandex.ru/support/direct/ru/moderation/ad-rules</t>
  </si>
  <si>
    <t xml:space="preserve">Каждое утверждение взято со страницы /app (колонка M на листе «Объявления»); результатов, экономии и роста не обещаем.</t>
  </si>
  <si>
    <t xml:space="preserve">Объект продвижения</t>
  </si>
  <si>
    <t xml:space="preserve">В тексте объявления должен быть чётко определён объект продвижения (товар или услуга).</t>
  </si>
  <si>
    <t xml:space="preserve">Справка Директа, «Как правильно оформить объявление»: https://yandex.ru/support/direct/ru/moderation/ad-rules</t>
  </si>
  <si>
    <t xml:space="preserve">В каждом заголовке назван ИИ-агент для конкретной ниши.</t>
  </si>
  <si>
    <t xml:space="preserve">Заглавные буквы</t>
  </si>
  <si>
    <t xml:space="preserve">Нельзя слова, полностью написанные заглавными буквами, кроме общепринятых аббревиатур и брендов.</t>
  </si>
  <si>
    <t xml:space="preserve">Заглавными только «ИИ».</t>
  </si>
  <si>
    <t xml:space="preserve">Превосходная степень</t>
  </si>
  <si>
    <t xml:space="preserve">Слова в сравнительной или превосходной степени - только при независимом заключении о преимуществе.</t>
  </si>
  <si>
    <t xml:space="preserve">«Лучший», «самый», «быстрее» не использованы.</t>
  </si>
  <si>
    <t xml:space="preserve">Контакты в тексте</t>
  </si>
  <si>
    <t xml:space="preserve">Нельзя контактную информацию (телефоны, адреса электронной почты), кроме почтовых адресов.</t>
  </si>
  <si>
    <t xml:space="preserve">Контактов в текстах нет.</t>
  </si>
  <si>
    <t xml:space="preserve">Что взято</t>
  </si>
  <si>
    <t xml:space="preserve">Источник</t>
  </si>
  <si>
    <t xml:space="preserve">Дата снятия</t>
  </si>
  <si>
    <t xml:space="preserve">Лимиты заголовка (56, слово 22) и текста (81, 15 знаков препинания, слово 23)</t>
  </si>
  <si>
    <t xml:space="preserve">https://yandex.ru/support/direct/ru/efficiency/text-and-title</t>
  </si>
  <si>
    <t xml:space="preserve">17.10.2026</t>
  </si>
  <si>
    <t xml:space="preserve">Правила оформления: заглавные буквы, превосходная степень, контакты, объект продвижения, достоверность</t>
  </si>
  <si>
    <t xml:space="preserve">https://yandex.ru/support/direct/ru/moderation/ad-rules</t>
  </si>
  <si>
    <t xml:space="preserve">Цена от 14 990 ₽ в месяц, приложения бесплатные, подключение в течение 24 часов, роли, ступени</t>
  </si>
  <si>
    <t xml:space="preserve">https://vibemarketolog.ru/app</t>
  </si>
  <si>
    <t xml:space="preserve">Показы за 30 дней: 350 («ии для ресторана»), 20, 16</t>
  </si>
  <si>
    <t xml:space="preserve">Вордстат, вся Россия, все устройства</t>
  </si>
  <si>
    <t xml:space="preserve">Показы за 30 дней: 165 («ии для автосервиса»), 384 (все запросы с «ии» и «автосервис»)</t>
  </si>
  <si>
    <t xml:space="preserve">Показы: 179 за 30 дней («ии в подборе персонала»), 597 (все запросы с «ии» и «подбор персонала»), 498 за сентябрь 2026 («ии для hr»)</t>
  </si>
  <si>
    <t xml:space="preserve">Общие минус-слова: создать, создание, программирование, как сделать, архитектура</t>
  </si>
  <si>
    <t xml:space="preserve">Вордстат, фраза «ии агент», вся Россия</t>
  </si>
  <si>
    <t xml:space="preserve">Новых запросов в Вордстат для этой задачи не делалось: взяты уже снятые данные. Названий других сервисов в объявлениях и ключах нет.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</si>
</sst>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\ ##0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Cambria"/>
      <family val="0"/>
      <charset val="1"/>
    </font>
    <font>
      <b val="true"/>
      <sz val="11"/>
      <name val="Cambria"/>
      <family val="0"/>
      <charset val="1"/>
    </font>
    <font>
      <b val="true"/>
      <sz val="11"/>
      <color rgb="FFFFFFFF"/>
      <name val="Cambri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A8"/>
        <bgColor rgb="FFFFFFCC"/>
      </patternFill>
    </fill>
    <fill>
      <patternFill patternType="solid">
        <fgColor rgb="FF7C3AED"/>
        <bgColor rgb="FF99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general" vertical="top" textRotation="0" wrapText="true" indent="0" shrinkToFit="false"/>
      <protection locked="true" hidden="false"/>
    </xf>
    <xf numFmtId="165" fontId="0" fillId="0" borderId="1" xfId="0" applyFont="fals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A8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7C3AED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4" ySplit="4" topLeftCell="E5" activePane="bottomRight" state="frozen"/>
      <selection pane="topLeft" activeCell="A1" activeCellId="0" sqref="A1"/>
      <selection pane="topRight" activeCell="E1" activeCellId="0" sqref="E1"/>
      <selection pane="bottomLeft" activeCell="A5" activeCellId="0" sqref="A5"/>
      <selection pane="bottomRight" activeCell="A1" activeCellId="0" sqref="A1"/>
    </sheetView>
  </sheetViews>
  <sheetFormatPr defaultColWidth="8.5390625" defaultRowHeight="15" customHeight="true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22"/>
    <col collapsed="false" customWidth="true" hidden="false" outlineLevel="0" max="3" min="3" style="0" width="24"/>
    <col collapsed="false" customWidth="true" hidden="false" outlineLevel="0" max="4" min="4" style="0" width="16"/>
    <col collapsed="false" customWidth="true" hidden="false" outlineLevel="0" max="5" min="5" style="0" width="52"/>
    <col collapsed="false" customWidth="true" hidden="false" outlineLevel="0" max="6" min="6" style="0" width="11"/>
    <col collapsed="false" customWidth="true" hidden="false" outlineLevel="0" max="7" min="7" style="0" width="62"/>
    <col collapsed="false" customWidth="true" hidden="false" outlineLevel="0" max="8" min="8" style="0" width="11"/>
    <col collapsed="false" customWidth="true" hidden="false" outlineLevel="0" max="9" min="9" style="0" width="13"/>
    <col collapsed="false" customWidth="true" hidden="false" outlineLevel="0" max="11" min="10" style="0" width="14"/>
    <col collapsed="false" customWidth="true" hidden="false" outlineLevel="0" max="12" min="12" style="0" width="13"/>
    <col collapsed="false" customWidth="true" hidden="false" outlineLevel="0" max="13" min="13" style="0" width="70"/>
    <col collapsed="false" customWidth="true" hidden="false" outlineLevel="0" max="15" min="14" style="0" width="11"/>
  </cols>
  <sheetData>
    <row r="1" customFormat="false" ht="17.35" hidden="false" customHeight="false" outlineLevel="0" collapsed="false">
      <c r="A1" s="1" t="s">
        <v>0</v>
      </c>
    </row>
    <row r="2" customFormat="false" ht="33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customFormat="false" ht="15" hidden="false" customHeight="false" outlineLevel="0" collapsed="false">
      <c r="E3" s="3" t="s">
        <v>2</v>
      </c>
      <c r="F3" s="4" t="n">
        <v>56</v>
      </c>
      <c r="H3" s="4" t="n">
        <v>81</v>
      </c>
      <c r="I3" s="4" t="n">
        <v>15</v>
      </c>
      <c r="J3" s="4" t="n">
        <v>22</v>
      </c>
      <c r="K3" s="4" t="n">
        <v>23</v>
      </c>
    </row>
    <row r="4" customFormat="false" ht="48" hidden="false" customHeight="true" outlineLevel="0" collapsed="false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  <c r="M4" s="5" t="s">
        <v>15</v>
      </c>
      <c r="N4" s="5" t="s">
        <v>16</v>
      </c>
      <c r="O4" s="5" t="s">
        <v>17</v>
      </c>
    </row>
    <row r="5" customFormat="false" ht="63.75" hidden="false" customHeight="true" outlineLevel="0" collapsed="false">
      <c r="A5" s="6" t="n">
        <v>1</v>
      </c>
      <c r="B5" s="6" t="s">
        <v>18</v>
      </c>
      <c r="C5" s="6" t="s">
        <v>19</v>
      </c>
      <c r="D5" s="7" t="n">
        <v>350</v>
      </c>
      <c r="E5" s="6" t="s">
        <v>20</v>
      </c>
      <c r="F5" s="6" t="n">
        <f aca="false">LEN(E5)</f>
        <v>50</v>
      </c>
      <c r="G5" s="6" t="s">
        <v>21</v>
      </c>
      <c r="H5" s="6" t="n">
        <f aca="false">LEN(G5)</f>
        <v>78</v>
      </c>
      <c r="I5" s="6" t="n">
        <f aca="false">SUMPRODUCT(LEN(G5)-LEN(SUBSTITUTE(G5,{".",",",":",";","!","?","-","(",")","«","»"},"")))</f>
        <v>2</v>
      </c>
      <c r="J5" s="6" t="n">
        <f aca="false">SUMPRODUCT(MAX(LEN(TRIM(MID(SUBSTITUTE(E5," ",REPT(" ",60)),(ROW($1:$15)-1)*60+1,60)))))</f>
        <v>10</v>
      </c>
      <c r="K5" s="6" t="n">
        <f aca="false">SUMPRODUCT(MAX(LEN(TRIM(MID(SUBSTITUTE(G5," ",REPT(" ",60)),(ROW($1:$20)-1)*60+1,60)))))</f>
        <v>11</v>
      </c>
      <c r="L5" s="6" t="str">
        <f aca="false">IF(AND(F5&lt;=$F$3,H5&lt;=$H$3,I5&lt;=$I$3,J5&lt;=$J$3,K5&lt;=$K$3),"в лимитах","проверить")</f>
        <v>в лимитах</v>
      </c>
      <c r="M5" s="6" t="s">
        <v>22</v>
      </c>
      <c r="N5" s="6" t="n">
        <f aca="false">$F$3-F5</f>
        <v>6</v>
      </c>
      <c r="O5" s="6" t="n">
        <f aca="false">$H$3-H5</f>
        <v>3</v>
      </c>
    </row>
    <row r="6" customFormat="false" ht="63.75" hidden="false" customHeight="true" outlineLevel="0" collapsed="false">
      <c r="A6" s="6" t="n">
        <v>2</v>
      </c>
      <c r="B6" s="6" t="s">
        <v>18</v>
      </c>
      <c r="C6" s="6" t="s">
        <v>19</v>
      </c>
      <c r="D6" s="7" t="n">
        <v>350</v>
      </c>
      <c r="E6" s="6" t="s">
        <v>23</v>
      </c>
      <c r="F6" s="6" t="n">
        <f aca="false">LEN(E6)</f>
        <v>52</v>
      </c>
      <c r="G6" s="6" t="s">
        <v>24</v>
      </c>
      <c r="H6" s="6" t="n">
        <f aca="false">LEN(G6)</f>
        <v>75</v>
      </c>
      <c r="I6" s="6" t="n">
        <f aca="false">SUMPRODUCT(LEN(G6)-LEN(SUBSTITUTE(G6,{".",",",":",";","!","?","-","(",")","«","»"},"")))</f>
        <v>3</v>
      </c>
      <c r="J6" s="6" t="n">
        <f aca="false">SUMPRODUCT(MAX(LEN(TRIM(MID(SUBSTITUTE(E6," ",REPT(" ",60)),(ROW($1:$15)-1)*60+1,60)))))</f>
        <v>10</v>
      </c>
      <c r="K6" s="6" t="n">
        <f aca="false">SUMPRODUCT(MAX(LEN(TRIM(MID(SUBSTITUTE(G6," ",REPT(" ",60)),(ROW($1:$20)-1)*60+1,60)))))</f>
        <v>12</v>
      </c>
      <c r="L6" s="6" t="str">
        <f aca="false">IF(AND(F6&lt;=$F$3,H6&lt;=$H$3,I6&lt;=$I$3,J6&lt;=$J$3,K6&lt;=$K$3),"в лимитах","проверить")</f>
        <v>в лимитах</v>
      </c>
      <c r="M6" s="6" t="s">
        <v>25</v>
      </c>
      <c r="N6" s="6" t="n">
        <f aca="false">$F$3-F6</f>
        <v>4</v>
      </c>
      <c r="O6" s="6" t="n">
        <f aca="false">$H$3-H6</f>
        <v>6</v>
      </c>
    </row>
    <row r="7" customFormat="false" ht="63.75" hidden="false" customHeight="true" outlineLevel="0" collapsed="false">
      <c r="A7" s="6" t="n">
        <v>3</v>
      </c>
      <c r="B7" s="6" t="s">
        <v>26</v>
      </c>
      <c r="C7" s="6" t="s">
        <v>27</v>
      </c>
      <c r="D7" s="7" t="n">
        <v>165</v>
      </c>
      <c r="E7" s="6" t="s">
        <v>28</v>
      </c>
      <c r="F7" s="6" t="n">
        <f aca="false">LEN(E7)</f>
        <v>40</v>
      </c>
      <c r="G7" s="6" t="s">
        <v>29</v>
      </c>
      <c r="H7" s="6" t="n">
        <f aca="false">LEN(G7)</f>
        <v>75</v>
      </c>
      <c r="I7" s="6" t="n">
        <f aca="false">SUMPRODUCT(LEN(G7)-LEN(SUBSTITUTE(G7,{".",",",":",";","!","?","-","(",")","«","»"},"")))</f>
        <v>3</v>
      </c>
      <c r="J7" s="6" t="n">
        <f aca="false">SUMPRODUCT(MAX(LEN(TRIM(MID(SUBSTITUTE(E7," ",REPT(" ",60)),(ROW($1:$15)-1)*60+1,60)))))</f>
        <v>12</v>
      </c>
      <c r="K7" s="6" t="n">
        <f aca="false">SUMPRODUCT(MAX(LEN(TRIM(MID(SUBSTITUTE(G7," ",REPT(" ",60)),(ROW($1:$20)-1)*60+1,60)))))</f>
        <v>9</v>
      </c>
      <c r="L7" s="6" t="str">
        <f aca="false">IF(AND(F7&lt;=$F$3,H7&lt;=$H$3,I7&lt;=$I$3,J7&lt;=$J$3,K7&lt;=$K$3),"в лимитах","проверить")</f>
        <v>в лимитах</v>
      </c>
      <c r="M7" s="6" t="s">
        <v>30</v>
      </c>
      <c r="N7" s="6" t="n">
        <f aca="false">$F$3-F7</f>
        <v>16</v>
      </c>
      <c r="O7" s="6" t="n">
        <f aca="false">$H$3-H7</f>
        <v>6</v>
      </c>
    </row>
    <row r="8" customFormat="false" ht="63.75" hidden="false" customHeight="true" outlineLevel="0" collapsed="false">
      <c r="A8" s="6" t="n">
        <v>4</v>
      </c>
      <c r="B8" s="6" t="s">
        <v>26</v>
      </c>
      <c r="C8" s="6" t="s">
        <v>27</v>
      </c>
      <c r="D8" s="7" t="n">
        <v>165</v>
      </c>
      <c r="E8" s="6" t="s">
        <v>31</v>
      </c>
      <c r="F8" s="6" t="n">
        <f aca="false">LEN(E8)</f>
        <v>46</v>
      </c>
      <c r="G8" s="6" t="s">
        <v>32</v>
      </c>
      <c r="H8" s="6" t="n">
        <f aca="false">LEN(G8)</f>
        <v>77</v>
      </c>
      <c r="I8" s="6" t="n">
        <f aca="false">SUMPRODUCT(LEN(G8)-LEN(SUBSTITUTE(G8,{".",",",":",";","!","?","-","(",")","«","»"},"")))</f>
        <v>2</v>
      </c>
      <c r="J8" s="6" t="n">
        <f aca="false">SUMPRODUCT(MAX(LEN(TRIM(MID(SUBSTITUTE(E8," ",REPT(" ",60)),(ROW($1:$15)-1)*60+1,60)))))</f>
        <v>12</v>
      </c>
      <c r="K8" s="6" t="n">
        <f aca="false">SUMPRODUCT(MAX(LEN(TRIM(MID(SUBSTITUTE(G8," ",REPT(" ",60)),(ROW($1:$20)-1)*60+1,60)))))</f>
        <v>11</v>
      </c>
      <c r="L8" s="6" t="str">
        <f aca="false">IF(AND(F8&lt;=$F$3,H8&lt;=$H$3,I8&lt;=$I$3,J8&lt;=$J$3,K8&lt;=$K$3),"в лимитах","проверить")</f>
        <v>в лимитах</v>
      </c>
      <c r="M8" s="6" t="s">
        <v>33</v>
      </c>
      <c r="N8" s="6" t="n">
        <f aca="false">$F$3-F8</f>
        <v>10</v>
      </c>
      <c r="O8" s="6" t="n">
        <f aca="false">$H$3-H8</f>
        <v>4</v>
      </c>
    </row>
    <row r="9" customFormat="false" ht="63.75" hidden="false" customHeight="true" outlineLevel="0" collapsed="false">
      <c r="A9" s="6" t="n">
        <v>5</v>
      </c>
      <c r="B9" s="6" t="s">
        <v>34</v>
      </c>
      <c r="C9" s="6" t="s">
        <v>35</v>
      </c>
      <c r="D9" s="7" t="n">
        <v>179</v>
      </c>
      <c r="E9" s="6" t="s">
        <v>36</v>
      </c>
      <c r="F9" s="6" t="n">
        <f aca="false">LEN(E9)</f>
        <v>46</v>
      </c>
      <c r="G9" s="6" t="s">
        <v>37</v>
      </c>
      <c r="H9" s="6" t="n">
        <f aca="false">LEN(G9)</f>
        <v>66</v>
      </c>
      <c r="I9" s="6" t="n">
        <f aca="false">SUMPRODUCT(LEN(G9)-LEN(SUBSTITUTE(G9,{".",",",":",";","!","?","-","(",")","«","»"},"")))</f>
        <v>1</v>
      </c>
      <c r="J9" s="6" t="n">
        <f aca="false">SUMPRODUCT(MAX(LEN(TRIM(MID(SUBSTITUTE(E9," ",REPT(" ",60)),(ROW($1:$15)-1)*60+1,60)))))</f>
        <v>10</v>
      </c>
      <c r="K9" s="6" t="n">
        <f aca="false">SUMPRODUCT(MAX(LEN(TRIM(MID(SUBSTITUTE(G9," ",REPT(" ",60)),(ROW($1:$20)-1)*60+1,60)))))</f>
        <v>9</v>
      </c>
      <c r="L9" s="6" t="str">
        <f aca="false">IF(AND(F9&lt;=$F$3,H9&lt;=$H$3,I9&lt;=$I$3,J9&lt;=$J$3,K9&lt;=$K$3),"в лимитах","проверить")</f>
        <v>в лимитах</v>
      </c>
      <c r="M9" s="6" t="s">
        <v>38</v>
      </c>
      <c r="N9" s="6" t="n">
        <f aca="false">$F$3-F9</f>
        <v>10</v>
      </c>
      <c r="O9" s="6" t="n">
        <f aca="false">$H$3-H9</f>
        <v>15</v>
      </c>
    </row>
    <row r="10" customFormat="false" ht="63.75" hidden="false" customHeight="true" outlineLevel="0" collapsed="false">
      <c r="A10" s="6" t="n">
        <v>6</v>
      </c>
      <c r="B10" s="6" t="s">
        <v>34</v>
      </c>
      <c r="C10" s="6" t="s">
        <v>39</v>
      </c>
      <c r="D10" s="7" t="n">
        <v>498</v>
      </c>
      <c r="E10" s="6" t="s">
        <v>40</v>
      </c>
      <c r="F10" s="6" t="n">
        <f aca="false">LEN(E10)</f>
        <v>46</v>
      </c>
      <c r="G10" s="6" t="s">
        <v>41</v>
      </c>
      <c r="H10" s="6" t="n">
        <f aca="false">LEN(G10)</f>
        <v>79</v>
      </c>
      <c r="I10" s="6" t="n">
        <f aca="false">SUMPRODUCT(LEN(G10)-LEN(SUBSTITUTE(G10,{".",",",":",";","!","?","-","(",")","«","»"},"")))</f>
        <v>4</v>
      </c>
      <c r="J10" s="6" t="n">
        <f aca="false">SUMPRODUCT(MAX(LEN(TRIM(MID(SUBSTITUTE(E10," ",REPT(" ",60)),(ROW($1:$15)-1)*60+1,60)))))</f>
        <v>10</v>
      </c>
      <c r="K10" s="6" t="n">
        <f aca="false">SUMPRODUCT(MAX(LEN(TRIM(MID(SUBSTITUTE(G10," ",REPT(" ",60)),(ROW($1:$20)-1)*60+1,60)))))</f>
        <v>11</v>
      </c>
      <c r="L10" s="6" t="str">
        <f aca="false">IF(AND(F10&lt;=$F$3,H10&lt;=$H$3,I10&lt;=$I$3,J10&lt;=$J$3,K10&lt;=$K$3),"в лимитах","проверить")</f>
        <v>в лимитах</v>
      </c>
      <c r="M10" s="6" t="s">
        <v>42</v>
      </c>
      <c r="N10" s="6" t="n">
        <f aca="false">$F$3-F10</f>
        <v>10</v>
      </c>
      <c r="O10" s="6" t="n">
        <f aca="false">$H$3-H10</f>
        <v>2</v>
      </c>
    </row>
    <row r="12" customFormat="false" ht="15" hidden="false" customHeight="false" outlineLevel="0" collapsed="false">
      <c r="A12" s="3" t="s">
        <v>43</v>
      </c>
      <c r="C12" s="3" t="str">
        <f aca="false">COUNTIF(L5:L10,"в лимитах")&amp;" из "&amp;COUNTA(L5:L10)&amp;" объявлений в лимитах справки"</f>
        <v>6 из 6 объявлений в лимитах справки</v>
      </c>
    </row>
    <row r="13" customFormat="false" ht="15" hidden="false" customHeight="false" outlineLevel="0" collapsed="false">
      <c r="A13" s="0" t="s">
        <v>44</v>
      </c>
      <c r="F13" s="0" t="n">
        <f aca="false">MAX(F5:F10)</f>
        <v>52</v>
      </c>
    </row>
    <row r="14" customFormat="false" ht="15" hidden="false" customHeight="false" outlineLevel="0" collapsed="false">
      <c r="A14" s="0" t="s">
        <v>45</v>
      </c>
      <c r="H14" s="0" t="n">
        <f aca="false">MAX(H5:H10)</f>
        <v>79</v>
      </c>
    </row>
    <row r="15" customFormat="false" ht="15" hidden="false" customHeight="false" outlineLevel="0" collapsed="false">
      <c r="A15" s="0" t="s">
        <v>46</v>
      </c>
      <c r="I15" s="0" t="n">
        <f aca="false">MAX(I5:I10)</f>
        <v>4</v>
      </c>
    </row>
    <row r="17" customFormat="false" ht="15" hidden="false" customHeight="false" outlineLevel="0" collapsed="false">
      <c r="A17" s="0" t="s">
        <v>47</v>
      </c>
    </row>
    <row r="18" customFormat="false" ht="15" hidden="false" customHeight="false" outlineLevel="0" collapsed="false">
      <c r="A18" s="0" t="s">
        <v>48</v>
      </c>
    </row>
  </sheetData>
  <mergeCells count="1">
    <mergeCell ref="A2:M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customHeight="true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52"/>
    <col collapsed="false" customWidth="true" hidden="false" outlineLevel="0" max="3" min="3" style="0" width="11"/>
    <col collapsed="false" customWidth="true" hidden="false" outlineLevel="0" max="4" min="4" style="0" width="22"/>
    <col collapsed="false" customWidth="true" hidden="false" outlineLevel="0" max="5" min="5" style="0" width="52"/>
    <col collapsed="false" customWidth="true" hidden="false" outlineLevel="0" max="6" min="6" style="0" width="34"/>
  </cols>
  <sheetData>
    <row r="1" customFormat="false" ht="17.35" hidden="false" customHeight="false" outlineLevel="0" collapsed="false">
      <c r="A1" s="1" t="s">
        <v>49</v>
      </c>
    </row>
    <row r="2" customFormat="false" ht="15" hidden="false" customHeight="false" outlineLevel="0" collapsed="false">
      <c r="A2" s="0" t="s">
        <v>50</v>
      </c>
    </row>
    <row r="4" customFormat="false" ht="15" hidden="false" customHeight="false" outlineLevel="0" collapsed="false">
      <c r="A4" s="5" t="s">
        <v>4</v>
      </c>
      <c r="B4" s="5" t="s">
        <v>5</v>
      </c>
      <c r="C4" s="5" t="s">
        <v>51</v>
      </c>
      <c r="D4" s="5" t="s">
        <v>52</v>
      </c>
      <c r="E4" s="5" t="s">
        <v>53</v>
      </c>
      <c r="F4" s="5" t="s">
        <v>54</v>
      </c>
    </row>
    <row r="5" customFormat="false" ht="15" hidden="false" customHeight="false" outlineLevel="0" collapsed="false">
      <c r="A5" s="6" t="s">
        <v>18</v>
      </c>
      <c r="B5" s="6" t="s">
        <v>19</v>
      </c>
      <c r="C5" s="7" t="n">
        <v>350</v>
      </c>
      <c r="D5" s="6" t="s">
        <v>55</v>
      </c>
      <c r="E5" s="6" t="s">
        <v>56</v>
      </c>
      <c r="F5" s="6" t="s">
        <v>57</v>
      </c>
    </row>
    <row r="6" customFormat="false" ht="15" hidden="false" customHeight="false" outlineLevel="0" collapsed="false">
      <c r="A6" s="6" t="s">
        <v>18</v>
      </c>
      <c r="B6" s="6" t="s">
        <v>58</v>
      </c>
      <c r="C6" s="7" t="n">
        <v>20</v>
      </c>
      <c r="D6" s="6" t="s">
        <v>55</v>
      </c>
      <c r="E6" s="6" t="s">
        <v>59</v>
      </c>
      <c r="F6" s="6" t="s">
        <v>57</v>
      </c>
    </row>
    <row r="7" customFormat="false" ht="15" hidden="false" customHeight="false" outlineLevel="0" collapsed="false">
      <c r="A7" s="6" t="s">
        <v>18</v>
      </c>
      <c r="B7" s="6" t="s">
        <v>60</v>
      </c>
      <c r="C7" s="7" t="n">
        <v>16</v>
      </c>
      <c r="D7" s="6" t="s">
        <v>55</v>
      </c>
      <c r="E7" s="6" t="s">
        <v>61</v>
      </c>
      <c r="F7" s="6" t="s">
        <v>57</v>
      </c>
    </row>
    <row r="8" customFormat="false" ht="15" hidden="false" customHeight="false" outlineLevel="0" collapsed="false">
      <c r="A8" s="6" t="s">
        <v>26</v>
      </c>
      <c r="B8" s="6" t="s">
        <v>27</v>
      </c>
      <c r="C8" s="7" t="n">
        <v>165</v>
      </c>
      <c r="D8" s="6" t="s">
        <v>55</v>
      </c>
      <c r="E8" s="6" t="s">
        <v>62</v>
      </c>
      <c r="F8" s="6" t="s">
        <v>57</v>
      </c>
    </row>
    <row r="9" customFormat="false" ht="28.35" hidden="false" customHeight="false" outlineLevel="0" collapsed="false">
      <c r="A9" s="6" t="s">
        <v>26</v>
      </c>
      <c r="B9" s="6" t="s">
        <v>63</v>
      </c>
      <c r="C9" s="7" t="n">
        <v>384</v>
      </c>
      <c r="D9" s="6" t="s">
        <v>55</v>
      </c>
      <c r="E9" s="6" t="s">
        <v>64</v>
      </c>
      <c r="F9" s="6" t="s">
        <v>57</v>
      </c>
    </row>
    <row r="10" customFormat="false" ht="28.35" hidden="false" customHeight="false" outlineLevel="0" collapsed="false">
      <c r="A10" s="6" t="s">
        <v>34</v>
      </c>
      <c r="B10" s="6" t="s">
        <v>35</v>
      </c>
      <c r="C10" s="7" t="n">
        <v>179</v>
      </c>
      <c r="D10" s="6" t="s">
        <v>55</v>
      </c>
      <c r="E10" s="6" t="s">
        <v>65</v>
      </c>
      <c r="F10" s="6" t="s">
        <v>57</v>
      </c>
    </row>
    <row r="11" customFormat="false" ht="41.75" hidden="false" customHeight="false" outlineLevel="0" collapsed="false">
      <c r="A11" s="6" t="s">
        <v>34</v>
      </c>
      <c r="B11" s="6" t="s">
        <v>39</v>
      </c>
      <c r="C11" s="7" t="n">
        <v>498</v>
      </c>
      <c r="D11" s="6" t="s">
        <v>66</v>
      </c>
      <c r="E11" s="6" t="s">
        <v>67</v>
      </c>
      <c r="F11" s="6" t="s">
        <v>68</v>
      </c>
    </row>
    <row r="12" customFormat="false" ht="28.35" hidden="false" customHeight="false" outlineLevel="0" collapsed="false">
      <c r="A12" s="6" t="s">
        <v>34</v>
      </c>
      <c r="B12" s="6" t="s">
        <v>69</v>
      </c>
      <c r="C12" s="7" t="n">
        <v>597</v>
      </c>
      <c r="D12" s="6" t="s">
        <v>55</v>
      </c>
      <c r="E12" s="6" t="s">
        <v>70</v>
      </c>
      <c r="F12" s="6" t="s">
        <v>57</v>
      </c>
    </row>
    <row r="14" customFormat="false" ht="15" hidden="false" customHeight="false" outlineLevel="0" collapsed="false">
      <c r="A14" s="3" t="s">
        <v>71</v>
      </c>
      <c r="C14" s="0" t="n">
        <f aca="false">C5+C8+C10+C11</f>
        <v>1192</v>
      </c>
    </row>
    <row r="16" customFormat="false" ht="15" hidden="false" customHeight="false" outlineLevel="0" collapsed="false">
      <c r="A16" s="0" t="s">
        <v>72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customHeight="true" zeroHeight="false" outlineLevelRow="0" outlineLevelCol="0"/>
  <cols>
    <col collapsed="false" customWidth="true" hidden="false" outlineLevel="0" max="1" min="1" style="0" width="24"/>
    <col collapsed="false" customWidth="true" hidden="false" outlineLevel="0" max="3" min="2" style="0" width="70"/>
    <col collapsed="false" customWidth="true" hidden="false" outlineLevel="0" max="4" min="4" style="0" width="60"/>
  </cols>
  <sheetData>
    <row r="1" customFormat="false" ht="17.35" hidden="false" customHeight="false" outlineLevel="0" collapsed="false">
      <c r="A1" s="1" t="s">
        <v>73</v>
      </c>
    </row>
    <row r="3" customFormat="false" ht="15" hidden="false" customHeight="false" outlineLevel="0" collapsed="false">
      <c r="A3" s="5" t="s">
        <v>74</v>
      </c>
      <c r="B3" s="5" t="s">
        <v>75</v>
      </c>
      <c r="C3" s="5" t="s">
        <v>76</v>
      </c>
      <c r="D3" s="5" t="s">
        <v>77</v>
      </c>
    </row>
    <row r="4" customFormat="false" ht="28.35" hidden="false" customHeight="false" outlineLevel="0" collapsed="false">
      <c r="A4" s="6" t="s">
        <v>78</v>
      </c>
      <c r="B4" s="6" t="s">
        <v>79</v>
      </c>
      <c r="C4" s="6" t="s">
        <v>80</v>
      </c>
      <c r="D4" s="6" t="s">
        <v>81</v>
      </c>
    </row>
    <row r="5" customFormat="false" ht="28.35" hidden="false" customHeight="false" outlineLevel="0" collapsed="false">
      <c r="A5" s="6" t="s">
        <v>82</v>
      </c>
      <c r="B5" s="6" t="s">
        <v>83</v>
      </c>
      <c r="C5" s="6" t="s">
        <v>80</v>
      </c>
      <c r="D5" s="6" t="s">
        <v>84</v>
      </c>
    </row>
    <row r="6" customFormat="false" ht="28.35" hidden="false" customHeight="false" outlineLevel="0" collapsed="false">
      <c r="A6" s="6" t="s">
        <v>85</v>
      </c>
      <c r="B6" s="6" t="s">
        <v>86</v>
      </c>
      <c r="C6" s="6" t="s">
        <v>80</v>
      </c>
      <c r="D6" s="6" t="s">
        <v>87</v>
      </c>
    </row>
    <row r="7" customFormat="false" ht="28.35" hidden="false" customHeight="false" outlineLevel="0" collapsed="false">
      <c r="A7" s="6" t="s">
        <v>88</v>
      </c>
      <c r="B7" s="6" t="s">
        <v>89</v>
      </c>
      <c r="C7" s="6" t="s">
        <v>80</v>
      </c>
      <c r="D7" s="6" t="s">
        <v>90</v>
      </c>
    </row>
    <row r="8" customFormat="false" ht="55.2" hidden="false" customHeight="false" outlineLevel="0" collapsed="false">
      <c r="A8" s="6" t="s">
        <v>91</v>
      </c>
      <c r="B8" s="6" t="s">
        <v>92</v>
      </c>
      <c r="C8" s="6" t="s">
        <v>93</v>
      </c>
      <c r="D8" s="6" t="s">
        <v>94</v>
      </c>
    </row>
    <row r="9" customFormat="false" ht="28.35" hidden="false" customHeight="false" outlineLevel="0" collapsed="false">
      <c r="A9" s="6" t="s">
        <v>95</v>
      </c>
      <c r="B9" s="6" t="s">
        <v>96</v>
      </c>
      <c r="C9" s="6" t="s">
        <v>97</v>
      </c>
      <c r="D9" s="6" t="s">
        <v>98</v>
      </c>
    </row>
    <row r="10" customFormat="false" ht="28.35" hidden="false" customHeight="false" outlineLevel="0" collapsed="false">
      <c r="A10" s="6" t="s">
        <v>99</v>
      </c>
      <c r="B10" s="6" t="s">
        <v>100</v>
      </c>
      <c r="C10" s="6" t="s">
        <v>97</v>
      </c>
      <c r="D10" s="6" t="s">
        <v>101</v>
      </c>
    </row>
    <row r="11" customFormat="false" ht="28.35" hidden="false" customHeight="false" outlineLevel="0" collapsed="false">
      <c r="A11" s="6" t="s">
        <v>102</v>
      </c>
      <c r="B11" s="6" t="s">
        <v>103</v>
      </c>
      <c r="C11" s="6" t="s">
        <v>97</v>
      </c>
      <c r="D11" s="6" t="s">
        <v>104</v>
      </c>
    </row>
    <row r="12" customFormat="false" ht="28.35" hidden="false" customHeight="false" outlineLevel="0" collapsed="false">
      <c r="A12" s="6" t="s">
        <v>105</v>
      </c>
      <c r="B12" s="6" t="s">
        <v>106</v>
      </c>
      <c r="C12" s="6" t="s">
        <v>97</v>
      </c>
      <c r="D12" s="6" t="s">
        <v>107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customHeight="true" zeroHeight="false" outlineLevelRow="0" outlineLevelCol="0"/>
  <cols>
    <col collapsed="false" customWidth="true" hidden="false" outlineLevel="0" max="1" min="1" style="0" width="100"/>
    <col collapsed="false" customWidth="true" hidden="false" outlineLevel="0" max="2" min="2" style="0" width="70"/>
    <col collapsed="false" customWidth="true" hidden="false" outlineLevel="0" max="3" min="3" style="0" width="14"/>
  </cols>
  <sheetData>
    <row r="1" customFormat="false" ht="15" hidden="false" customHeight="false" outlineLevel="0" collapsed="false">
      <c r="A1" s="5" t="s">
        <v>108</v>
      </c>
      <c r="B1" s="5" t="s">
        <v>109</v>
      </c>
      <c r="C1" s="5" t="s">
        <v>110</v>
      </c>
    </row>
    <row r="2" customFormat="false" ht="15" hidden="false" customHeight="false" outlineLevel="0" collapsed="false">
      <c r="A2" s="8" t="s">
        <v>111</v>
      </c>
      <c r="B2" s="8" t="s">
        <v>112</v>
      </c>
      <c r="C2" s="8" t="s">
        <v>113</v>
      </c>
    </row>
    <row r="3" customFormat="false" ht="15" hidden="false" customHeight="false" outlineLevel="0" collapsed="false">
      <c r="A3" s="8" t="s">
        <v>114</v>
      </c>
      <c r="B3" s="8" t="s">
        <v>115</v>
      </c>
      <c r="C3" s="8" t="s">
        <v>113</v>
      </c>
    </row>
    <row r="4" customFormat="false" ht="15" hidden="false" customHeight="false" outlineLevel="0" collapsed="false">
      <c r="A4" s="8" t="s">
        <v>116</v>
      </c>
      <c r="B4" s="8" t="s">
        <v>117</v>
      </c>
      <c r="C4" s="8" t="s">
        <v>113</v>
      </c>
    </row>
    <row r="5" customFormat="false" ht="15" hidden="false" customHeight="false" outlineLevel="0" collapsed="false">
      <c r="A5" s="8" t="s">
        <v>118</v>
      </c>
      <c r="B5" s="8" t="s">
        <v>119</v>
      </c>
      <c r="C5" s="8" t="s">
        <v>113</v>
      </c>
    </row>
    <row r="6" customFormat="false" ht="15" hidden="false" customHeight="false" outlineLevel="0" collapsed="false">
      <c r="A6" s="8" t="s">
        <v>120</v>
      </c>
      <c r="B6" s="8" t="s">
        <v>119</v>
      </c>
      <c r="C6" s="8" t="s">
        <v>113</v>
      </c>
    </row>
    <row r="7" customFormat="false" ht="28.35" hidden="false" customHeight="false" outlineLevel="0" collapsed="false">
      <c r="A7" s="8" t="s">
        <v>121</v>
      </c>
      <c r="B7" s="8" t="s">
        <v>119</v>
      </c>
      <c r="C7" s="8" t="s">
        <v>113</v>
      </c>
    </row>
    <row r="8" customFormat="false" ht="15" hidden="false" customHeight="false" outlineLevel="0" collapsed="false">
      <c r="A8" s="8" t="s">
        <v>122</v>
      </c>
      <c r="B8" s="8" t="s">
        <v>123</v>
      </c>
      <c r="C8" s="8" t="s">
        <v>113</v>
      </c>
    </row>
    <row r="10" customFormat="false" ht="15" hidden="false" customHeight="false" outlineLevel="0" collapsed="false">
      <c r="A10" s="0" t="s">
        <v>124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2026-10-17T00:43:07Z</dcterms:created>
  <dc:creator>openpyxl</dc:creator>
  <dc:description/>
  <dc:language>en-US</dc:language>
  <cp:lastModifiedBy/>
  <dcterms:modified xsi:type="dcterms:W3CDTF">2026-10-17T00:43:07Z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